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ylesfleming/Desktop/OTFL/OTFL Results/2026/Master Files/"/>
    </mc:Choice>
  </mc:AlternateContent>
  <xr:revisionPtr revIDLastSave="0" documentId="13_ncr:1_{012FC93A-A4E1-764C-AAA6-1B1C12785FF0}" xr6:coauthVersionLast="47" xr6:coauthVersionMax="47" xr10:uidLastSave="{00000000-0000-0000-0000-000000000000}"/>
  <bookViews>
    <workbookView xWindow="0" yWindow="660" windowWidth="29400" windowHeight="17160" activeTab="1" xr2:uid="{38D34BE4-DEA6-714E-B946-97861D329E6A}"/>
  </bookViews>
  <sheets>
    <sheet name="Final Positions" sheetId="2" r:id="rId1"/>
    <sheet name="Working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" i="1" l="1"/>
  <c r="K2" i="2"/>
  <c r="F2" i="2"/>
  <c r="A2" i="2"/>
  <c r="K1" i="2"/>
  <c r="F1" i="2"/>
  <c r="A1" i="2"/>
  <c r="T33" i="1" l="1"/>
  <c r="T34" i="1"/>
  <c r="S33" i="1"/>
  <c r="S34" i="1"/>
  <c r="AA1" i="1"/>
  <c r="V1" i="1"/>
  <c r="Q1" i="1"/>
  <c r="L1" i="1"/>
  <c r="G1" i="1"/>
  <c r="S44" i="1" l="1"/>
  <c r="T44" i="1"/>
  <c r="Y34" i="1" s="1"/>
  <c r="S43" i="1"/>
  <c r="T43" i="1"/>
  <c r="Y33" i="1" s="1"/>
  <c r="S42" i="1"/>
  <c r="T42" i="1"/>
  <c r="S41" i="1"/>
  <c r="T41" i="1"/>
  <c r="S40" i="1"/>
  <c r="T40" i="1"/>
  <c r="S39" i="1"/>
  <c r="T39" i="1"/>
  <c r="S38" i="1"/>
  <c r="T38" i="1"/>
  <c r="S37" i="1"/>
  <c r="T37" i="1"/>
  <c r="S32" i="1"/>
  <c r="T32" i="1"/>
  <c r="S31" i="1"/>
  <c r="T31" i="1"/>
  <c r="S30" i="1"/>
  <c r="T30" i="1"/>
  <c r="Y30" i="1" s="1"/>
  <c r="S29" i="1"/>
  <c r="T29" i="1"/>
  <c r="S28" i="1"/>
  <c r="T28" i="1"/>
  <c r="S27" i="1"/>
  <c r="T27" i="1"/>
  <c r="S23" i="1"/>
  <c r="T23" i="1"/>
  <c r="S22" i="1"/>
  <c r="T22" i="1"/>
  <c r="S21" i="1"/>
  <c r="T21" i="1"/>
  <c r="S20" i="1"/>
  <c r="T20" i="1"/>
  <c r="S19" i="1"/>
  <c r="T19" i="1"/>
  <c r="S18" i="1"/>
  <c r="T18" i="1"/>
  <c r="S17" i="1"/>
  <c r="T17" i="1"/>
  <c r="S16" i="1"/>
  <c r="T16" i="1"/>
  <c r="T7" i="1"/>
  <c r="Y7" i="1" s="1"/>
  <c r="S7" i="1"/>
  <c r="T8" i="1"/>
  <c r="S8" i="1"/>
  <c r="T9" i="1"/>
  <c r="S9" i="1"/>
  <c r="T10" i="1"/>
  <c r="S10" i="1"/>
  <c r="T11" i="1"/>
  <c r="S11" i="1"/>
  <c r="T12" i="1"/>
  <c r="S12" i="1"/>
  <c r="T13" i="1"/>
  <c r="S13" i="1"/>
  <c r="T6" i="1"/>
  <c r="Y29" i="1" l="1"/>
  <c r="R33" i="1"/>
  <c r="R30" i="1"/>
  <c r="Y6" i="1"/>
  <c r="R20" i="1"/>
  <c r="R28" i="1"/>
  <c r="R23" i="1"/>
  <c r="R16" i="1"/>
  <c r="R31" i="1"/>
  <c r="R17" i="1"/>
  <c r="R19" i="1"/>
  <c r="R27" i="1"/>
  <c r="R21" i="1"/>
  <c r="R32" i="1"/>
  <c r="R18" i="1"/>
  <c r="R22" i="1"/>
  <c r="R29" i="1"/>
  <c r="R34" i="1"/>
  <c r="R7" i="1"/>
  <c r="R12" i="1"/>
  <c r="R8" i="1"/>
  <c r="R9" i="1"/>
  <c r="R10" i="1"/>
  <c r="R13" i="1"/>
  <c r="R11" i="1"/>
  <c r="R41" i="1"/>
  <c r="R44" i="1"/>
  <c r="R42" i="1"/>
  <c r="R43" i="1"/>
  <c r="R37" i="1"/>
  <c r="R40" i="1"/>
  <c r="R38" i="1"/>
  <c r="R39" i="1"/>
  <c r="R6" i="1"/>
  <c r="X6" i="1"/>
  <c r="Y11" i="1"/>
  <c r="X8" i="1"/>
  <c r="X10" i="1"/>
  <c r="X33" i="1"/>
  <c r="Y31" i="1"/>
  <c r="Y28" i="1"/>
  <c r="AD7" i="1" s="1"/>
  <c r="Y32" i="1"/>
  <c r="Y27" i="1"/>
  <c r="X32" i="1"/>
  <c r="X34" i="1"/>
  <c r="X27" i="1"/>
  <c r="X31" i="1"/>
  <c r="X29" i="1"/>
  <c r="X30" i="1"/>
  <c r="X28" i="1"/>
  <c r="Y12" i="1"/>
  <c r="AD12" i="1" s="1"/>
  <c r="Y8" i="1"/>
  <c r="AD8" i="1" s="1"/>
  <c r="Y10" i="1"/>
  <c r="Y13" i="1"/>
  <c r="AD13" i="1" s="1"/>
  <c r="Y9" i="1"/>
  <c r="AD9" i="1" s="1"/>
  <c r="X11" i="1"/>
  <c r="X13" i="1"/>
  <c r="X9" i="1"/>
  <c r="X12" i="1"/>
  <c r="X7" i="1"/>
  <c r="AD6" i="1" l="1"/>
  <c r="W28" i="1"/>
  <c r="W33" i="1"/>
  <c r="W30" i="1"/>
  <c r="W31" i="1"/>
  <c r="W32" i="1"/>
  <c r="W34" i="1"/>
  <c r="W27" i="1"/>
  <c r="W29" i="1"/>
  <c r="W7" i="1"/>
  <c r="W13" i="1"/>
  <c r="W8" i="1"/>
  <c r="W10" i="1"/>
  <c r="W9" i="1"/>
  <c r="W11" i="1"/>
  <c r="W12" i="1"/>
  <c r="W6" i="1"/>
  <c r="A25" i="2" a="1"/>
  <c r="A25" i="2" s="1"/>
  <c r="A15" i="2" a="1"/>
  <c r="A15" i="2" s="1"/>
  <c r="AD11" i="1"/>
  <c r="A5" i="2" a="1"/>
  <c r="A5" i="2" s="1"/>
  <c r="AC10" i="1"/>
  <c r="AD10" i="1"/>
  <c r="A35" i="2" a="1"/>
  <c r="A35" i="2" s="1"/>
  <c r="AC8" i="1"/>
  <c r="AC7" i="1"/>
  <c r="AC12" i="1"/>
  <c r="AC6" i="1"/>
  <c r="AC9" i="1"/>
  <c r="AC13" i="1"/>
  <c r="AC11" i="1"/>
  <c r="AB7" i="1" l="1"/>
  <c r="AB11" i="1"/>
  <c r="AB8" i="1"/>
  <c r="AB10" i="1"/>
  <c r="AB9" i="1"/>
  <c r="AB12" i="1"/>
  <c r="AB13" i="1"/>
  <c r="AB6" i="1"/>
  <c r="F5" i="2" a="1"/>
  <c r="F5" i="2" s="1"/>
  <c r="F25" i="2" a="1"/>
  <c r="F25" i="2" s="1"/>
  <c r="K5" i="2" l="1" a="1"/>
  <c r="K5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<sst xmlns="http://schemas.openxmlformats.org/spreadsheetml/2006/main" count="264" uniqueCount="37">
  <si>
    <t>MATCH</t>
  </si>
  <si>
    <t>DATE</t>
  </si>
  <si>
    <t>VENUE</t>
  </si>
  <si>
    <t>Position</t>
  </si>
  <si>
    <t>Points</t>
  </si>
  <si>
    <t>Oxford City AC</t>
  </si>
  <si>
    <t>Team Kennet</t>
  </si>
  <si>
    <t>Bicester AC</t>
  </si>
  <si>
    <t>Banbury Harriers AC</t>
  </si>
  <si>
    <t>Abingdon AC</t>
  </si>
  <si>
    <t>Witney Road Runners</t>
  </si>
  <si>
    <t>Radley AC</t>
  </si>
  <si>
    <t>White Horse Harriers</t>
  </si>
  <si>
    <t/>
  </si>
  <si>
    <t>Match Points</t>
  </si>
  <si>
    <t>Oxford</t>
  </si>
  <si>
    <t>Banbury</t>
  </si>
  <si>
    <t>Abingdon</t>
  </si>
  <si>
    <t>Boys Team</t>
  </si>
  <si>
    <t>Girls  Team</t>
  </si>
  <si>
    <t>Overall Club</t>
  </si>
  <si>
    <t>NB: Overall positions are calculated by looking at the total Match Points column and then, if these are equal, the Points column</t>
  </si>
  <si>
    <t>BOYS</t>
  </si>
  <si>
    <t>GIRLS</t>
  </si>
  <si>
    <t>Team</t>
  </si>
  <si>
    <t>OXFORDSHIRE TRACK &amp; FIELD LEAGUE 2026</t>
  </si>
  <si>
    <t>BOYS U10</t>
  </si>
  <si>
    <t>BOYS U12</t>
  </si>
  <si>
    <t>GIRLS U10</t>
  </si>
  <si>
    <t>GIRLS U12</t>
  </si>
  <si>
    <t>2026 Season Team Results</t>
  </si>
  <si>
    <t>2026 Season Boys/Girls Results</t>
  </si>
  <si>
    <t>2026 Season Club Results</t>
  </si>
  <si>
    <t>U10 Boys</t>
  </si>
  <si>
    <t>U12 Boys</t>
  </si>
  <si>
    <t>U10 Girls</t>
  </si>
  <si>
    <t>U12 Girls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</si>
</sst>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scheme val="minor"/>
    </font>
    <font>
      <sz val="12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Continuous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Continuous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0" xfId="0" applyFill="1" applyAlignment="1">
      <alignment horizontal="centerContinuous"/>
    </xf>
    <xf numFmtId="0" fontId="0" fillId="3" borderId="0" xfId="0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Continuous"/>
    </xf>
    <xf numFmtId="0" fontId="0" fillId="2" borderId="0" xfId="0" applyFill="1"/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2808B-7BF8-E542-A43C-A2808CACD9B0}">
  <dimension ref="A1:N44"/>
  <sheetViews>
    <sheetView workbookViewId="0">
      <selection activeCell="A35" sqref="A35"/>
    </sheetView>
  </sheetViews>
  <sheetFormatPr baseColWidth="10" defaultRowHeight="16"/>
  <cols>
    <col min="1" max="1" width="18.5" style="3" bestFit="1" customWidth="1"/>
    <col min="2" max="2" width="7.6640625" style="3" bestFit="1" customWidth="1"/>
    <col min="3" max="3" width="11.6640625" style="3" bestFit="1" customWidth="1"/>
    <col min="4" max="4" width="6.1640625" style="3" bestFit="1" customWidth="1"/>
    <col min="5" max="5" width="5" style="3" customWidth="1"/>
    <col min="6" max="6" width="18.5" style="3" bestFit="1" customWidth="1"/>
    <col min="7" max="7" width="7.6640625" style="3" bestFit="1" customWidth="1"/>
    <col min="8" max="8" width="11.6640625" style="3" bestFit="1" customWidth="1"/>
    <col min="9" max="9" width="6.1640625" style="3" bestFit="1" customWidth="1"/>
    <col min="10" max="10" width="5" style="3" customWidth="1"/>
    <col min="11" max="11" width="18.5" style="3" bestFit="1" customWidth="1"/>
    <col min="12" max="12" width="7.6640625" style="3" bestFit="1" customWidth="1"/>
    <col min="13" max="13" width="11.6640625" style="3" bestFit="1" customWidth="1"/>
    <col min="14" max="14" width="6.1640625" style="3" bestFit="1" customWidth="1"/>
    <col min="15" max="16384" width="10.83203125" style="3"/>
  </cols>
  <sheetData>
    <row r="1" spans="1:14">
      <c r="A1" s="5" t="str">
        <f>Working!$A$1</f>
        <v>OXFORDSHIRE TRACK &amp; FIELD LEAGUE 2026</v>
      </c>
      <c r="B1" s="5"/>
      <c r="C1" s="5"/>
      <c r="D1" s="5"/>
      <c r="F1" s="5" t="str">
        <f>Working!$A$1</f>
        <v>OXFORDSHIRE TRACK &amp; FIELD LEAGUE 2026</v>
      </c>
      <c r="G1" s="5"/>
      <c r="H1" s="5"/>
      <c r="I1" s="5"/>
      <c r="K1" s="5" t="str">
        <f>Working!$A$1</f>
        <v>OXFORDSHIRE TRACK &amp; FIELD LEAGUE 2026</v>
      </c>
      <c r="L1" s="5"/>
      <c r="M1" s="5"/>
      <c r="N1" s="5"/>
    </row>
    <row r="2" spans="1:14">
      <c r="A2" s="5" t="str">
        <f>Working!Q2</f>
        <v>2026 Season Team Results</v>
      </c>
      <c r="B2" s="5"/>
      <c r="C2" s="5"/>
      <c r="D2" s="5"/>
      <c r="F2" s="5" t="str">
        <f>Working!V2</f>
        <v>2026 Season Boys/Girls Results</v>
      </c>
      <c r="G2" s="5"/>
      <c r="H2" s="5"/>
      <c r="I2" s="5"/>
      <c r="K2" s="5" t="str">
        <f>Working!AA2</f>
        <v>2026 Season Club Results</v>
      </c>
      <c r="L2" s="5"/>
      <c r="M2" s="5"/>
      <c r="N2" s="5"/>
    </row>
    <row r="3" spans="1:14">
      <c r="B3" s="4"/>
      <c r="C3" s="4"/>
      <c r="D3" s="4"/>
    </row>
    <row r="4" spans="1:14">
      <c r="A4" s="6" t="s">
        <v>33</v>
      </c>
      <c r="B4" s="7" t="s">
        <v>3</v>
      </c>
      <c r="C4" s="8" t="s">
        <v>14</v>
      </c>
      <c r="D4" s="8" t="s">
        <v>4</v>
      </c>
      <c r="F4" s="6" t="s">
        <v>18</v>
      </c>
      <c r="G4" s="7" t="s">
        <v>3</v>
      </c>
      <c r="H4" s="8" t="s">
        <v>14</v>
      </c>
      <c r="I4" s="8" t="s">
        <v>4</v>
      </c>
      <c r="K4" s="6" t="s">
        <v>20</v>
      </c>
      <c r="L4" s="7" t="s">
        <v>3</v>
      </c>
      <c r="M4" s="8" t="s">
        <v>14</v>
      </c>
      <c r="N4" s="8" t="s">
        <v>4</v>
      </c>
    </row>
    <row r="5" spans="1:14">
      <c r="A5" s="9" t="str" cm="1">
        <f t="array" ref="A5:D12">_xlfn.SORTBY(Working!Q6:T13,Working!R6:R13)</f>
        <v>Abingdon AC</v>
      </c>
      <c r="B5" s="10">
        <v>1</v>
      </c>
      <c r="C5" s="18">
        <v>0</v>
      </c>
      <c r="D5" s="11">
        <v>0</v>
      </c>
      <c r="F5" s="9" t="str" cm="1">
        <f t="array" ref="F5:I12">_xlfn.SORTBY(Working!V6:Y13,Working!W6:W13)</f>
        <v>Abingdon AC</v>
      </c>
      <c r="G5" s="10">
        <v>1</v>
      </c>
      <c r="H5" s="18">
        <v>0</v>
      </c>
      <c r="I5" s="11">
        <v>0</v>
      </c>
      <c r="K5" s="9" t="str" cm="1">
        <f t="array" ref="K5:N12">_xlfn.SORTBY(Working!AA6:AD13,Working!AB6:AB13)</f>
        <v>Abingdon AC</v>
      </c>
      <c r="L5" s="10">
        <v>1</v>
      </c>
      <c r="M5" s="18">
        <v>0</v>
      </c>
      <c r="N5" s="11">
        <v>0</v>
      </c>
    </row>
    <row r="6" spans="1:14">
      <c r="A6" s="12" t="str">
        <v>Banbury Harriers AC</v>
      </c>
      <c r="B6" s="4">
        <v>1</v>
      </c>
      <c r="C6" s="19">
        <v>0</v>
      </c>
      <c r="D6" s="13">
        <v>0</v>
      </c>
      <c r="F6" s="12" t="str">
        <v>Banbury Harriers AC</v>
      </c>
      <c r="G6" s="4">
        <v>1</v>
      </c>
      <c r="H6" s="19">
        <v>0</v>
      </c>
      <c r="I6" s="13">
        <v>0</v>
      </c>
      <c r="K6" s="12" t="str">
        <v>Banbury Harriers AC</v>
      </c>
      <c r="L6" s="4">
        <v>1</v>
      </c>
      <c r="M6" s="19">
        <v>0</v>
      </c>
      <c r="N6" s="13">
        <v>0</v>
      </c>
    </row>
    <row r="7" spans="1:14">
      <c r="A7" s="12" t="str">
        <v>Bicester AC</v>
      </c>
      <c r="B7" s="4">
        <v>1</v>
      </c>
      <c r="C7" s="19">
        <v>0</v>
      </c>
      <c r="D7" s="13">
        <v>0</v>
      </c>
      <c r="F7" s="12" t="str">
        <v>Bicester AC</v>
      </c>
      <c r="G7" s="4">
        <v>1</v>
      </c>
      <c r="H7" s="19">
        <v>0</v>
      </c>
      <c r="I7" s="13">
        <v>0</v>
      </c>
      <c r="K7" s="12" t="str">
        <v>Bicester AC</v>
      </c>
      <c r="L7" s="4">
        <v>1</v>
      </c>
      <c r="M7" s="19">
        <v>0</v>
      </c>
      <c r="N7" s="13">
        <v>0</v>
      </c>
    </row>
    <row r="8" spans="1:14">
      <c r="A8" s="12" t="str">
        <v>Oxford City AC</v>
      </c>
      <c r="B8" s="4">
        <v>1</v>
      </c>
      <c r="C8" s="19">
        <v>0</v>
      </c>
      <c r="D8" s="13">
        <v>0</v>
      </c>
      <c r="F8" s="12" t="str">
        <v>Oxford City AC</v>
      </c>
      <c r="G8" s="4">
        <v>1</v>
      </c>
      <c r="H8" s="19">
        <v>0</v>
      </c>
      <c r="I8" s="13">
        <v>0</v>
      </c>
      <c r="K8" s="12" t="str">
        <v>Oxford City AC</v>
      </c>
      <c r="L8" s="4">
        <v>1</v>
      </c>
      <c r="M8" s="19">
        <v>0</v>
      </c>
      <c r="N8" s="13">
        <v>0</v>
      </c>
    </row>
    <row r="9" spans="1:14">
      <c r="A9" s="12" t="str">
        <v>Radley AC</v>
      </c>
      <c r="B9" s="4">
        <v>1</v>
      </c>
      <c r="C9" s="19">
        <v>0</v>
      </c>
      <c r="D9" s="13">
        <v>0</v>
      </c>
      <c r="F9" s="12" t="str">
        <v>Radley AC</v>
      </c>
      <c r="G9" s="4">
        <v>1</v>
      </c>
      <c r="H9" s="19">
        <v>0</v>
      </c>
      <c r="I9" s="13">
        <v>0</v>
      </c>
      <c r="K9" s="12" t="str">
        <v>Radley AC</v>
      </c>
      <c r="L9" s="4">
        <v>1</v>
      </c>
      <c r="M9" s="19">
        <v>0</v>
      </c>
      <c r="N9" s="13">
        <v>0</v>
      </c>
    </row>
    <row r="10" spans="1:14">
      <c r="A10" s="12" t="str">
        <v>Team Kennet</v>
      </c>
      <c r="B10" s="4">
        <v>1</v>
      </c>
      <c r="C10" s="19">
        <v>0</v>
      </c>
      <c r="D10" s="13">
        <v>0</v>
      </c>
      <c r="F10" s="12" t="str">
        <v>Team Kennet</v>
      </c>
      <c r="G10" s="4">
        <v>1</v>
      </c>
      <c r="H10" s="19">
        <v>0</v>
      </c>
      <c r="I10" s="13">
        <v>0</v>
      </c>
      <c r="K10" s="12" t="str">
        <v>Team Kennet</v>
      </c>
      <c r="L10" s="4">
        <v>1</v>
      </c>
      <c r="M10" s="19">
        <v>0</v>
      </c>
      <c r="N10" s="13">
        <v>0</v>
      </c>
    </row>
    <row r="11" spans="1:14">
      <c r="A11" s="12" t="str">
        <v>White Horse Harriers</v>
      </c>
      <c r="B11" s="4">
        <v>1</v>
      </c>
      <c r="C11" s="19">
        <v>0</v>
      </c>
      <c r="D11" s="13">
        <v>0</v>
      </c>
      <c r="F11" s="12" t="str">
        <v>White Horse Harriers</v>
      </c>
      <c r="G11" s="4">
        <v>1</v>
      </c>
      <c r="H11" s="19">
        <v>0</v>
      </c>
      <c r="I11" s="13">
        <v>0</v>
      </c>
      <c r="K11" s="12" t="str">
        <v>White Horse Harriers</v>
      </c>
      <c r="L11" s="4">
        <v>1</v>
      </c>
      <c r="M11" s="19">
        <v>0</v>
      </c>
      <c r="N11" s="13">
        <v>0</v>
      </c>
    </row>
    <row r="12" spans="1:14">
      <c r="A12" s="14" t="str">
        <v>Witney Road Runners</v>
      </c>
      <c r="B12" s="15">
        <v>1</v>
      </c>
      <c r="C12" s="20">
        <v>0</v>
      </c>
      <c r="D12" s="16">
        <v>0</v>
      </c>
      <c r="F12" s="14" t="str">
        <v>Witney Road Runners</v>
      </c>
      <c r="G12" s="15">
        <v>1</v>
      </c>
      <c r="H12" s="20">
        <v>0</v>
      </c>
      <c r="I12" s="16">
        <v>0</v>
      </c>
      <c r="K12" s="14" t="str">
        <v>Witney Road Runners</v>
      </c>
      <c r="L12" s="15">
        <v>1</v>
      </c>
      <c r="M12" s="20">
        <v>0</v>
      </c>
      <c r="N12" s="16">
        <v>0</v>
      </c>
    </row>
    <row r="13" spans="1:14">
      <c r="B13" s="4"/>
      <c r="C13" s="4"/>
      <c r="D13" s="4"/>
    </row>
    <row r="14" spans="1:14">
      <c r="A14" s="6" t="s">
        <v>34</v>
      </c>
      <c r="B14" s="7" t="s">
        <v>3</v>
      </c>
      <c r="C14" s="8" t="s">
        <v>14</v>
      </c>
      <c r="D14" s="8" t="s">
        <v>4</v>
      </c>
    </row>
    <row r="15" spans="1:14">
      <c r="A15" s="9" t="str" cm="1">
        <f t="array" ref="A15:D22">_xlfn.SORTBY(Working!Q16:T23,Working!R16:R23)</f>
        <v>Abingdon AC</v>
      </c>
      <c r="B15" s="10">
        <v>1</v>
      </c>
      <c r="C15" s="18">
        <v>0</v>
      </c>
      <c r="D15" s="11">
        <v>0</v>
      </c>
    </row>
    <row r="16" spans="1:14">
      <c r="A16" s="12" t="str">
        <v>Banbury Harriers AC</v>
      </c>
      <c r="B16" s="4">
        <v>1</v>
      </c>
      <c r="C16" s="19">
        <v>0</v>
      </c>
      <c r="D16" s="13">
        <v>0</v>
      </c>
    </row>
    <row r="17" spans="1:9">
      <c r="A17" s="12" t="str">
        <v>Bicester AC</v>
      </c>
      <c r="B17" s="4">
        <v>1</v>
      </c>
      <c r="C17" s="19">
        <v>0</v>
      </c>
      <c r="D17" s="13">
        <v>0</v>
      </c>
    </row>
    <row r="18" spans="1:9">
      <c r="A18" s="12" t="str">
        <v>Oxford City AC</v>
      </c>
      <c r="B18" s="4">
        <v>1</v>
      </c>
      <c r="C18" s="19">
        <v>0</v>
      </c>
      <c r="D18" s="13">
        <v>0</v>
      </c>
    </row>
    <row r="19" spans="1:9">
      <c r="A19" s="12" t="str">
        <v>Radley AC</v>
      </c>
      <c r="B19" s="4">
        <v>1</v>
      </c>
      <c r="C19" s="19">
        <v>0</v>
      </c>
      <c r="D19" s="13">
        <v>0</v>
      </c>
    </row>
    <row r="20" spans="1:9">
      <c r="A20" s="12" t="str">
        <v>Team Kennet</v>
      </c>
      <c r="B20" s="4">
        <v>1</v>
      </c>
      <c r="C20" s="19">
        <v>0</v>
      </c>
      <c r="D20" s="13">
        <v>0</v>
      </c>
    </row>
    <row r="21" spans="1:9">
      <c r="A21" s="12" t="str">
        <v>White Horse Harriers</v>
      </c>
      <c r="B21" s="4">
        <v>1</v>
      </c>
      <c r="C21" s="19">
        <v>0</v>
      </c>
      <c r="D21" s="13">
        <v>0</v>
      </c>
    </row>
    <row r="22" spans="1:9">
      <c r="A22" s="14" t="str">
        <v>Witney Road Runners</v>
      </c>
      <c r="B22" s="15">
        <v>1</v>
      </c>
      <c r="C22" s="20">
        <v>0</v>
      </c>
      <c r="D22" s="16">
        <v>0</v>
      </c>
    </row>
    <row r="23" spans="1:9">
      <c r="B23" s="4"/>
      <c r="C23" s="4"/>
      <c r="D23" s="4"/>
    </row>
    <row r="24" spans="1:9">
      <c r="A24" s="6" t="s">
        <v>35</v>
      </c>
      <c r="B24" s="7" t="s">
        <v>3</v>
      </c>
      <c r="C24" s="8" t="s">
        <v>14</v>
      </c>
      <c r="D24" s="8" t="s">
        <v>4</v>
      </c>
      <c r="F24" s="6" t="s">
        <v>19</v>
      </c>
      <c r="G24" s="7" t="s">
        <v>3</v>
      </c>
      <c r="H24" s="8" t="s">
        <v>14</v>
      </c>
      <c r="I24" s="8" t="s">
        <v>4</v>
      </c>
    </row>
    <row r="25" spans="1:9">
      <c r="A25" s="9" t="str" cm="1">
        <f t="array" ref="A25:D32">_xlfn.SORTBY(Working!Q27:T34,Working!R27:R34)</f>
        <v>Abingdon AC</v>
      </c>
      <c r="B25" s="4">
        <v>1</v>
      </c>
      <c r="C25" s="19">
        <v>0</v>
      </c>
      <c r="D25" s="13">
        <v>0</v>
      </c>
      <c r="F25" s="9" t="str" cm="1">
        <f t="array" ref="F25:I32">_xlfn.SORTBY(Working!V27:Y34,Working!W27:W34)</f>
        <v>Abingdon AC</v>
      </c>
      <c r="G25" s="10">
        <v>1</v>
      </c>
      <c r="H25" s="18">
        <v>0</v>
      </c>
      <c r="I25" s="11">
        <v>0</v>
      </c>
    </row>
    <row r="26" spans="1:9">
      <c r="A26" s="12" t="str">
        <v>Banbury Harriers AC</v>
      </c>
      <c r="B26" s="4">
        <v>1</v>
      </c>
      <c r="C26" s="19">
        <v>0</v>
      </c>
      <c r="D26" s="13">
        <v>0</v>
      </c>
      <c r="F26" s="12" t="str">
        <v>Banbury Harriers AC</v>
      </c>
      <c r="G26" s="4">
        <v>1</v>
      </c>
      <c r="H26" s="19">
        <v>0</v>
      </c>
      <c r="I26" s="13">
        <v>0</v>
      </c>
    </row>
    <row r="27" spans="1:9">
      <c r="A27" s="12" t="str">
        <v>Bicester AC</v>
      </c>
      <c r="B27" s="4">
        <v>1</v>
      </c>
      <c r="C27" s="19">
        <v>0</v>
      </c>
      <c r="D27" s="13">
        <v>0</v>
      </c>
      <c r="F27" s="12" t="str">
        <v>Bicester AC</v>
      </c>
      <c r="G27" s="4">
        <v>1</v>
      </c>
      <c r="H27" s="19">
        <v>0</v>
      </c>
      <c r="I27" s="13">
        <v>0</v>
      </c>
    </row>
    <row r="28" spans="1:9">
      <c r="A28" s="12" t="str">
        <v>Oxford City AC</v>
      </c>
      <c r="B28" s="4">
        <v>1</v>
      </c>
      <c r="C28" s="19">
        <v>0</v>
      </c>
      <c r="D28" s="13">
        <v>0</v>
      </c>
      <c r="F28" s="12" t="str">
        <v>Oxford City AC</v>
      </c>
      <c r="G28" s="4">
        <v>1</v>
      </c>
      <c r="H28" s="19">
        <v>0</v>
      </c>
      <c r="I28" s="13">
        <v>0</v>
      </c>
    </row>
    <row r="29" spans="1:9">
      <c r="A29" s="12" t="str">
        <v>Radley AC</v>
      </c>
      <c r="B29" s="4">
        <v>1</v>
      </c>
      <c r="C29" s="19">
        <v>0</v>
      </c>
      <c r="D29" s="13">
        <v>0</v>
      </c>
      <c r="F29" s="12" t="str">
        <v>Radley AC</v>
      </c>
      <c r="G29" s="4">
        <v>1</v>
      </c>
      <c r="H29" s="19">
        <v>0</v>
      </c>
      <c r="I29" s="13">
        <v>0</v>
      </c>
    </row>
    <row r="30" spans="1:9">
      <c r="A30" s="12" t="str">
        <v>Team Kennet</v>
      </c>
      <c r="B30" s="4">
        <v>1</v>
      </c>
      <c r="C30" s="19">
        <v>0</v>
      </c>
      <c r="D30" s="13">
        <v>0</v>
      </c>
      <c r="F30" s="12" t="str">
        <v>Team Kennet</v>
      </c>
      <c r="G30" s="4">
        <v>1</v>
      </c>
      <c r="H30" s="19">
        <v>0</v>
      </c>
      <c r="I30" s="13">
        <v>0</v>
      </c>
    </row>
    <row r="31" spans="1:9">
      <c r="A31" s="12" t="str">
        <v>White Horse Harriers</v>
      </c>
      <c r="B31" s="4">
        <v>1</v>
      </c>
      <c r="C31" s="4">
        <v>0</v>
      </c>
      <c r="D31" s="13">
        <v>0</v>
      </c>
      <c r="F31" s="12" t="str">
        <v>White Horse Harriers</v>
      </c>
      <c r="G31" s="4">
        <v>1</v>
      </c>
      <c r="H31" s="19">
        <v>0</v>
      </c>
      <c r="I31" s="13">
        <v>0</v>
      </c>
    </row>
    <row r="32" spans="1:9">
      <c r="A32" s="14" t="str">
        <v>Witney Road Runners</v>
      </c>
      <c r="B32" s="15">
        <v>1</v>
      </c>
      <c r="C32" s="15">
        <v>0</v>
      </c>
      <c r="D32" s="16">
        <v>0</v>
      </c>
      <c r="F32" s="14" t="str">
        <v>Witney Road Runners</v>
      </c>
      <c r="G32" s="15">
        <v>1</v>
      </c>
      <c r="H32" s="20">
        <v>0</v>
      </c>
      <c r="I32" s="16">
        <v>0</v>
      </c>
    </row>
    <row r="33" spans="1:4">
      <c r="B33" s="4"/>
      <c r="C33" s="4"/>
      <c r="D33" s="4"/>
    </row>
    <row r="34" spans="1:4">
      <c r="A34" s="6" t="s">
        <v>36</v>
      </c>
      <c r="B34" s="7" t="s">
        <v>3</v>
      </c>
      <c r="C34" s="8" t="s">
        <v>14</v>
      </c>
      <c r="D34" s="8" t="s">
        <v>4</v>
      </c>
    </row>
    <row r="35" spans="1:4">
      <c r="A35" s="9" t="str" cm="1">
        <f t="array" ref="A35:D42">_xlfn.SORTBY(Working!Q37:T44,Working!R37:R44)</f>
        <v>Abingdon AC</v>
      </c>
      <c r="B35" s="10">
        <v>1</v>
      </c>
      <c r="C35" s="10">
        <v>0</v>
      </c>
      <c r="D35" s="11">
        <v>0</v>
      </c>
    </row>
    <row r="36" spans="1:4">
      <c r="A36" s="12" t="str">
        <v>Banbury Harriers AC</v>
      </c>
      <c r="B36" s="4">
        <v>1</v>
      </c>
      <c r="C36" s="4">
        <v>0</v>
      </c>
      <c r="D36" s="13">
        <v>0</v>
      </c>
    </row>
    <row r="37" spans="1:4">
      <c r="A37" s="12" t="str">
        <v>Bicester AC</v>
      </c>
      <c r="B37" s="4">
        <v>1</v>
      </c>
      <c r="C37" s="4">
        <v>0</v>
      </c>
      <c r="D37" s="13">
        <v>0</v>
      </c>
    </row>
    <row r="38" spans="1:4">
      <c r="A38" s="12" t="str">
        <v>Oxford City AC</v>
      </c>
      <c r="B38" s="4">
        <v>1</v>
      </c>
      <c r="C38" s="4">
        <v>0</v>
      </c>
      <c r="D38" s="13">
        <v>0</v>
      </c>
    </row>
    <row r="39" spans="1:4">
      <c r="A39" s="12" t="str">
        <v>Radley AC</v>
      </c>
      <c r="B39" s="4">
        <v>1</v>
      </c>
      <c r="C39" s="4">
        <v>0</v>
      </c>
      <c r="D39" s="13">
        <v>0</v>
      </c>
    </row>
    <row r="40" spans="1:4">
      <c r="A40" s="12" t="str">
        <v>Team Kennet</v>
      </c>
      <c r="B40" s="4">
        <v>1</v>
      </c>
      <c r="C40" s="4">
        <v>0</v>
      </c>
      <c r="D40" s="13">
        <v>0</v>
      </c>
    </row>
    <row r="41" spans="1:4">
      <c r="A41" s="12" t="str">
        <v>White Horse Harriers</v>
      </c>
      <c r="B41" s="4">
        <v>1</v>
      </c>
      <c r="C41" s="4">
        <v>0</v>
      </c>
      <c r="D41" s="13">
        <v>0</v>
      </c>
    </row>
    <row r="42" spans="1:4">
      <c r="A42" s="14" t="str">
        <v>Witney Road Runners</v>
      </c>
      <c r="B42" s="15">
        <v>1</v>
      </c>
      <c r="C42" s="15">
        <v>0</v>
      </c>
      <c r="D42" s="16">
        <v>0</v>
      </c>
    </row>
    <row r="43" spans="1:4">
      <c r="B43" s="4"/>
      <c r="C43" s="4"/>
      <c r="D43" s="4"/>
    </row>
    <row r="44" spans="1:4">
      <c r="A44" s="3" t="s">
        <v>21</v>
      </c>
    </row>
  </sheetData>
  <sheetProtection sheet="1" objects="1" scenarios="1"/>
  <conditionalFormatting sqref="A14:B14">
    <cfRule type="expression" dxfId="23" priority="12">
      <formula>$D14=0</formula>
    </cfRule>
  </conditionalFormatting>
  <conditionalFormatting sqref="A24:B24">
    <cfRule type="expression" dxfId="22" priority="10">
      <formula>$D24=0</formula>
    </cfRule>
  </conditionalFormatting>
  <conditionalFormatting sqref="A34:B34">
    <cfRule type="expression" dxfId="21" priority="8">
      <formula>$D34=0</formula>
    </cfRule>
  </conditionalFormatting>
  <conditionalFormatting sqref="A5:D13 A15:D23 A25:D33 A35:D42">
    <cfRule type="expression" dxfId="20" priority="17">
      <formula>$D5=0</formula>
    </cfRule>
  </conditionalFormatting>
  <conditionalFormatting sqref="B4">
    <cfRule type="expression" dxfId="19" priority="16">
      <formula>$D4=0</formula>
    </cfRule>
  </conditionalFormatting>
  <conditionalFormatting sqref="D4">
    <cfRule type="expression" dxfId="18" priority="13">
      <formula>$D4=0</formula>
    </cfRule>
  </conditionalFormatting>
  <conditionalFormatting sqref="D14">
    <cfRule type="expression" dxfId="17" priority="11">
      <formula>$D14=0</formula>
    </cfRule>
  </conditionalFormatting>
  <conditionalFormatting sqref="D24">
    <cfRule type="expression" dxfId="16" priority="9">
      <formula>$D24=0</formula>
    </cfRule>
  </conditionalFormatting>
  <conditionalFormatting sqref="D34">
    <cfRule type="expression" dxfId="15" priority="7">
      <formula>$D34=0</formula>
    </cfRule>
  </conditionalFormatting>
  <conditionalFormatting sqref="F5:I23 F24 F25:I42">
    <cfRule type="expression" dxfId="14" priority="18">
      <formula>$I5=0</formula>
    </cfRule>
  </conditionalFormatting>
  <conditionalFormatting sqref="G4">
    <cfRule type="expression" dxfId="13" priority="4">
      <formula>$D4=0</formula>
    </cfRule>
  </conditionalFormatting>
  <conditionalFormatting sqref="G24">
    <cfRule type="expression" dxfId="12" priority="6">
      <formula>$D24=0</formula>
    </cfRule>
  </conditionalFormatting>
  <conditionalFormatting sqref="I4">
    <cfRule type="expression" dxfId="11" priority="3">
      <formula>$D4=0</formula>
    </cfRule>
  </conditionalFormatting>
  <conditionalFormatting sqref="I24">
    <cfRule type="expression" dxfId="10" priority="5">
      <formula>$D24=0</formula>
    </cfRule>
  </conditionalFormatting>
  <conditionalFormatting sqref="K5:N42">
    <cfRule type="expression" dxfId="9" priority="19">
      <formula>$N5=0</formula>
    </cfRule>
  </conditionalFormatting>
  <conditionalFormatting sqref="L4">
    <cfRule type="expression" dxfId="8" priority="2">
      <formula>$D4=0</formula>
    </cfRule>
  </conditionalFormatting>
  <conditionalFormatting sqref="N4">
    <cfRule type="expression" dxfId="7" priority="1">
      <formula>$D4=0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304B2-6F1E-2347-BDB2-961D2837D4DA}">
  <dimension ref="A1:AD44"/>
  <sheetViews>
    <sheetView tabSelected="1" workbookViewId="0">
      <selection activeCell="Q36" sqref="Q36"/>
    </sheetView>
  </sheetViews>
  <sheetFormatPr baseColWidth="10" defaultRowHeight="16"/>
  <cols>
    <col min="1" max="1" width="18.5" bestFit="1" customWidth="1"/>
    <col min="2" max="2" width="7.6640625" style="1" bestFit="1" customWidth="1"/>
    <col min="3" max="3" width="11.6640625" style="1" bestFit="1" customWidth="1"/>
    <col min="4" max="4" width="6.1640625" style="1" bestFit="1" customWidth="1"/>
    <col min="5" max="6" width="5" customWidth="1"/>
    <col min="7" max="7" width="18.5" bestFit="1" customWidth="1"/>
    <col min="8" max="8" width="7.6640625" style="1" bestFit="1" customWidth="1"/>
    <col min="9" max="9" width="11.6640625" style="1" bestFit="1" customWidth="1"/>
    <col min="10" max="10" width="6.1640625" style="1" bestFit="1" customWidth="1"/>
    <col min="11" max="11" width="5" customWidth="1"/>
    <col min="12" max="12" width="18.5" bestFit="1" customWidth="1"/>
    <col min="13" max="13" width="7.6640625" style="1" bestFit="1" customWidth="1"/>
    <col min="14" max="14" width="11.6640625" style="1" bestFit="1" customWidth="1"/>
    <col min="15" max="15" width="6.1640625" style="1" bestFit="1" customWidth="1"/>
    <col min="16" max="16" width="4.6640625" customWidth="1"/>
    <col min="17" max="17" width="18.5" bestFit="1" customWidth="1"/>
    <col min="21" max="21" width="4.6640625" customWidth="1"/>
    <col min="22" max="22" width="18.5" bestFit="1" customWidth="1"/>
    <col min="26" max="26" width="4.6640625" customWidth="1"/>
    <col min="27" max="27" width="18.5" bestFit="1" customWidth="1"/>
  </cols>
  <sheetData>
    <row r="1" spans="1:30">
      <c r="A1" s="21" t="s">
        <v>25</v>
      </c>
      <c r="B1" s="2"/>
      <c r="C1" s="2"/>
      <c r="D1" s="2"/>
      <c r="G1" s="25" t="str">
        <f>$A$1</f>
        <v>OXFORDSHIRE TRACK &amp; FIELD LEAGUE 2026</v>
      </c>
      <c r="H1" s="25"/>
      <c r="I1" s="25"/>
      <c r="J1" s="25"/>
      <c r="L1" s="25" t="str">
        <f>$A$1</f>
        <v>OXFORDSHIRE TRACK &amp; FIELD LEAGUE 2026</v>
      </c>
      <c r="M1" s="25"/>
      <c r="N1" s="25"/>
      <c r="O1" s="25"/>
      <c r="Q1" s="25" t="str">
        <f>$A$1</f>
        <v>OXFORDSHIRE TRACK &amp; FIELD LEAGUE 2026</v>
      </c>
      <c r="R1" s="25"/>
      <c r="S1" s="25"/>
      <c r="T1" s="25"/>
      <c r="V1" s="25" t="str">
        <f>$A$1</f>
        <v>OXFORDSHIRE TRACK &amp; FIELD LEAGUE 2026</v>
      </c>
      <c r="W1" s="25"/>
      <c r="X1" s="25"/>
      <c r="Y1" s="25"/>
      <c r="AA1" s="25" t="str">
        <f>$A$1</f>
        <v>OXFORDSHIRE TRACK &amp; FIELD LEAGUE 2026</v>
      </c>
      <c r="AB1" s="25"/>
      <c r="AC1" s="25"/>
      <c r="AD1" s="25"/>
    </row>
    <row r="2" spans="1:30">
      <c r="A2" s="27" t="s">
        <v>0</v>
      </c>
      <c r="B2" s="27" t="s">
        <v>1</v>
      </c>
      <c r="C2" s="27" t="s">
        <v>2</v>
      </c>
      <c r="D2" s="27"/>
      <c r="E2" s="1"/>
      <c r="F2" s="1"/>
      <c r="G2" s="27" t="s">
        <v>0</v>
      </c>
      <c r="H2" s="27" t="s">
        <v>1</v>
      </c>
      <c r="I2" s="27" t="s">
        <v>2</v>
      </c>
      <c r="J2" s="27"/>
      <c r="K2" s="1"/>
      <c r="L2" s="27" t="s">
        <v>0</v>
      </c>
      <c r="M2" s="27" t="s">
        <v>1</v>
      </c>
      <c r="N2" s="27" t="s">
        <v>2</v>
      </c>
      <c r="O2" s="27"/>
      <c r="P2" s="1"/>
      <c r="Q2" s="21" t="s">
        <v>30</v>
      </c>
      <c r="R2" s="2"/>
      <c r="S2" s="2"/>
      <c r="T2" s="2"/>
      <c r="V2" s="21" t="s">
        <v>31</v>
      </c>
      <c r="W2" s="2"/>
      <c r="X2" s="2"/>
      <c r="Y2" s="2"/>
      <c r="AA2" s="21" t="s">
        <v>32</v>
      </c>
      <c r="AB2" s="2"/>
      <c r="AC2" s="2"/>
      <c r="AD2" s="2"/>
    </row>
    <row r="3" spans="1:30">
      <c r="A3" s="27">
        <v>1</v>
      </c>
      <c r="B3" s="28"/>
      <c r="C3" s="27" t="s">
        <v>15</v>
      </c>
      <c r="D3" s="27"/>
      <c r="E3" s="1"/>
      <c r="F3" s="1"/>
      <c r="G3" s="27">
        <v>2</v>
      </c>
      <c r="H3" s="28"/>
      <c r="I3" s="27" t="s">
        <v>16</v>
      </c>
      <c r="J3" s="27"/>
      <c r="K3" s="1"/>
      <c r="L3" s="27">
        <v>3</v>
      </c>
      <c r="M3" s="28"/>
      <c r="N3" s="27" t="s">
        <v>17</v>
      </c>
      <c r="O3" s="27"/>
      <c r="Q3" s="26"/>
      <c r="R3" s="26"/>
      <c r="S3" s="26"/>
      <c r="T3" s="26"/>
      <c r="V3" s="26"/>
      <c r="W3" s="26"/>
      <c r="X3" s="26"/>
      <c r="Y3" s="26"/>
      <c r="AA3" s="26"/>
      <c r="AB3" s="26"/>
      <c r="AC3" s="26"/>
      <c r="AD3" s="26"/>
    </row>
    <row r="5" spans="1:30" s="17" customFormat="1">
      <c r="A5" s="24" t="s">
        <v>26</v>
      </c>
      <c r="B5" s="24" t="s">
        <v>3</v>
      </c>
      <c r="C5" s="24" t="s">
        <v>14</v>
      </c>
      <c r="D5" s="24" t="s">
        <v>4</v>
      </c>
      <c r="G5" s="24" t="s">
        <v>26</v>
      </c>
      <c r="H5" s="24" t="s">
        <v>3</v>
      </c>
      <c r="I5" s="24" t="s">
        <v>14</v>
      </c>
      <c r="J5" s="24" t="s">
        <v>4</v>
      </c>
      <c r="L5" s="24" t="s">
        <v>26</v>
      </c>
      <c r="M5" s="24" t="s">
        <v>3</v>
      </c>
      <c r="N5" s="24" t="s">
        <v>14</v>
      </c>
      <c r="O5" s="24" t="s">
        <v>4</v>
      </c>
      <c r="Q5" s="24" t="s">
        <v>26</v>
      </c>
      <c r="R5" s="24" t="s">
        <v>3</v>
      </c>
      <c r="S5" s="24" t="s">
        <v>14</v>
      </c>
      <c r="T5" s="24" t="s">
        <v>4</v>
      </c>
      <c r="V5" s="24" t="s">
        <v>22</v>
      </c>
      <c r="W5" s="24" t="s">
        <v>3</v>
      </c>
      <c r="X5" s="24" t="s">
        <v>14</v>
      </c>
      <c r="Y5" s="24" t="s">
        <v>4</v>
      </c>
      <c r="AA5" s="24" t="s">
        <v>24</v>
      </c>
      <c r="AB5" s="24" t="s">
        <v>3</v>
      </c>
      <c r="AC5" s="24" t="s">
        <v>14</v>
      </c>
      <c r="AD5" s="24" t="s">
        <v>4</v>
      </c>
    </row>
    <row r="6" spans="1:30" s="17" customFormat="1">
      <c r="A6" s="24" t="s">
        <v>9</v>
      </c>
      <c r="B6" s="22"/>
      <c r="C6" s="22"/>
      <c r="D6" s="22"/>
      <c r="G6" s="24" t="s">
        <v>9</v>
      </c>
      <c r="H6" s="22"/>
      <c r="I6" s="22"/>
      <c r="J6" s="22"/>
      <c r="L6" s="24" t="s">
        <v>9</v>
      </c>
      <c r="M6" s="22"/>
      <c r="N6" s="22"/>
      <c r="O6" s="22"/>
      <c r="Q6" s="24" t="s">
        <v>9</v>
      </c>
      <c r="R6" s="27">
        <f>RANK(S6,S$6:S$13,0)+COUNTIFS(S$6:S$13,S6,T$6:T$13,"&gt;"&amp;T6)</f>
        <v>1</v>
      </c>
      <c r="S6" s="24">
        <f t="shared" ref="S6:T13" si="0">C6+I6+N6</f>
        <v>0</v>
      </c>
      <c r="T6" s="24">
        <f t="shared" si="0"/>
        <v>0</v>
      </c>
      <c r="V6" s="24" t="s">
        <v>9</v>
      </c>
      <c r="W6" s="27">
        <f>RANK(X6,X$6:X$13,0)+COUNTIFS(X$6:X$13,X6,Y$6:Y$13,"&gt;"&amp;Y6)</f>
        <v>1</v>
      </c>
      <c r="X6" s="24">
        <f t="shared" ref="X6:Y13" si="1">S6+S16</f>
        <v>0</v>
      </c>
      <c r="Y6" s="24">
        <f t="shared" si="1"/>
        <v>0</v>
      </c>
      <c r="AA6" s="24" t="s">
        <v>9</v>
      </c>
      <c r="AB6" s="27">
        <f>RANK(AC6,AC$6:AC$13,0)+COUNTIFS(AC$6:AC$13,AC6,AD$6:AD$13,"&gt;"&amp;AD6)</f>
        <v>1</v>
      </c>
      <c r="AC6" s="24">
        <f t="shared" ref="AC6:AD13" si="2">X6+X27</f>
        <v>0</v>
      </c>
      <c r="AD6" s="24">
        <f t="shared" si="2"/>
        <v>0</v>
      </c>
    </row>
    <row r="7" spans="1:30" s="17" customFormat="1">
      <c r="A7" s="24" t="s">
        <v>8</v>
      </c>
      <c r="B7" s="22"/>
      <c r="C7" s="22"/>
      <c r="D7" s="22"/>
      <c r="G7" s="24" t="s">
        <v>8</v>
      </c>
      <c r="H7" s="22"/>
      <c r="I7" s="22"/>
      <c r="J7" s="22"/>
      <c r="L7" s="24" t="s">
        <v>8</v>
      </c>
      <c r="M7" s="22"/>
      <c r="N7" s="22"/>
      <c r="O7" s="22"/>
      <c r="Q7" s="24" t="s">
        <v>8</v>
      </c>
      <c r="R7" s="27">
        <f t="shared" ref="R7:R13" si="3">RANK(S7,S$6:S$13,0)+COUNTIFS(S$6:S$13,S7,T$6:T$13,"&gt;"&amp;T7)</f>
        <v>1</v>
      </c>
      <c r="S7" s="24">
        <f t="shared" si="0"/>
        <v>0</v>
      </c>
      <c r="T7" s="24">
        <f t="shared" si="0"/>
        <v>0</v>
      </c>
      <c r="V7" s="24" t="s">
        <v>8</v>
      </c>
      <c r="W7" s="27">
        <f t="shared" ref="W7:W13" si="4">RANK(X7,X$6:X$13,0)+COUNTIFS(X$6:X$13,X7,Y$6:Y$13,"&gt;"&amp;Y7)</f>
        <v>1</v>
      </c>
      <c r="X7" s="24">
        <f t="shared" si="1"/>
        <v>0</v>
      </c>
      <c r="Y7" s="24">
        <f t="shared" si="1"/>
        <v>0</v>
      </c>
      <c r="AA7" s="24" t="s">
        <v>8</v>
      </c>
      <c r="AB7" s="27">
        <f t="shared" ref="AB7:AB13" si="5">RANK(AC7,AC$6:AC$13,0)+COUNTIFS(AC$6:AC$13,AC7,AD$6:AD$13,"&gt;"&amp;AD7)</f>
        <v>1</v>
      </c>
      <c r="AC7" s="24">
        <f t="shared" si="2"/>
        <v>0</v>
      </c>
      <c r="AD7" s="24">
        <f t="shared" si="2"/>
        <v>0</v>
      </c>
    </row>
    <row r="8" spans="1:30" s="17" customFormat="1">
      <c r="A8" s="24" t="s">
        <v>7</v>
      </c>
      <c r="B8" s="22"/>
      <c r="C8" s="22"/>
      <c r="D8" s="22"/>
      <c r="G8" s="24" t="s">
        <v>7</v>
      </c>
      <c r="H8" s="22"/>
      <c r="I8" s="22"/>
      <c r="J8" s="22"/>
      <c r="L8" s="24" t="s">
        <v>7</v>
      </c>
      <c r="M8" s="22"/>
      <c r="N8" s="22"/>
      <c r="O8" s="22"/>
      <c r="Q8" s="24" t="s">
        <v>7</v>
      </c>
      <c r="R8" s="27">
        <f t="shared" si="3"/>
        <v>1</v>
      </c>
      <c r="S8" s="24">
        <f t="shared" si="0"/>
        <v>0</v>
      </c>
      <c r="T8" s="24">
        <f t="shared" si="0"/>
        <v>0</v>
      </c>
      <c r="V8" s="24" t="s">
        <v>7</v>
      </c>
      <c r="W8" s="27">
        <f t="shared" si="4"/>
        <v>1</v>
      </c>
      <c r="X8" s="24">
        <f t="shared" si="1"/>
        <v>0</v>
      </c>
      <c r="Y8" s="24">
        <f t="shared" si="1"/>
        <v>0</v>
      </c>
      <c r="AA8" s="24" t="s">
        <v>7</v>
      </c>
      <c r="AB8" s="27">
        <f t="shared" si="5"/>
        <v>1</v>
      </c>
      <c r="AC8" s="24">
        <f t="shared" si="2"/>
        <v>0</v>
      </c>
      <c r="AD8" s="24">
        <f t="shared" si="2"/>
        <v>0</v>
      </c>
    </row>
    <row r="9" spans="1:30" s="17" customFormat="1">
      <c r="A9" s="24" t="s">
        <v>5</v>
      </c>
      <c r="B9" s="22"/>
      <c r="C9" s="22"/>
      <c r="D9" s="22"/>
      <c r="G9" s="24" t="s">
        <v>5</v>
      </c>
      <c r="H9" s="22"/>
      <c r="I9" s="22"/>
      <c r="J9" s="22"/>
      <c r="L9" s="24" t="s">
        <v>5</v>
      </c>
      <c r="M9" s="22"/>
      <c r="N9" s="22"/>
      <c r="O9" s="22"/>
      <c r="Q9" s="24" t="s">
        <v>5</v>
      </c>
      <c r="R9" s="27">
        <f t="shared" si="3"/>
        <v>1</v>
      </c>
      <c r="S9" s="24">
        <f t="shared" si="0"/>
        <v>0</v>
      </c>
      <c r="T9" s="24">
        <f t="shared" si="0"/>
        <v>0</v>
      </c>
      <c r="V9" s="24" t="s">
        <v>5</v>
      </c>
      <c r="W9" s="27">
        <f t="shared" si="4"/>
        <v>1</v>
      </c>
      <c r="X9" s="24">
        <f t="shared" si="1"/>
        <v>0</v>
      </c>
      <c r="Y9" s="24">
        <f t="shared" si="1"/>
        <v>0</v>
      </c>
      <c r="AA9" s="24" t="s">
        <v>5</v>
      </c>
      <c r="AB9" s="27">
        <f t="shared" si="5"/>
        <v>1</v>
      </c>
      <c r="AC9" s="24">
        <f t="shared" si="2"/>
        <v>0</v>
      </c>
      <c r="AD9" s="24">
        <f t="shared" si="2"/>
        <v>0</v>
      </c>
    </row>
    <row r="10" spans="1:30" s="17" customFormat="1">
      <c r="A10" s="24" t="s">
        <v>11</v>
      </c>
      <c r="B10" s="22"/>
      <c r="C10" s="22"/>
      <c r="D10" s="22"/>
      <c r="G10" s="24" t="s">
        <v>11</v>
      </c>
      <c r="H10" s="22"/>
      <c r="I10" s="22"/>
      <c r="J10" s="22"/>
      <c r="L10" s="24" t="s">
        <v>11</v>
      </c>
      <c r="M10" s="22"/>
      <c r="N10" s="22"/>
      <c r="O10" s="22"/>
      <c r="Q10" s="24" t="s">
        <v>11</v>
      </c>
      <c r="R10" s="27">
        <f t="shared" si="3"/>
        <v>1</v>
      </c>
      <c r="S10" s="24">
        <f t="shared" si="0"/>
        <v>0</v>
      </c>
      <c r="T10" s="24">
        <f t="shared" si="0"/>
        <v>0</v>
      </c>
      <c r="V10" s="24" t="s">
        <v>11</v>
      </c>
      <c r="W10" s="27">
        <f t="shared" si="4"/>
        <v>1</v>
      </c>
      <c r="X10" s="24">
        <f t="shared" si="1"/>
        <v>0</v>
      </c>
      <c r="Y10" s="24">
        <f t="shared" si="1"/>
        <v>0</v>
      </c>
      <c r="AA10" s="24" t="s">
        <v>11</v>
      </c>
      <c r="AB10" s="27">
        <f t="shared" si="5"/>
        <v>1</v>
      </c>
      <c r="AC10" s="24">
        <f t="shared" si="2"/>
        <v>0</v>
      </c>
      <c r="AD10" s="24">
        <f t="shared" si="2"/>
        <v>0</v>
      </c>
    </row>
    <row r="11" spans="1:30" s="17" customFormat="1">
      <c r="A11" s="24" t="s">
        <v>6</v>
      </c>
      <c r="B11" s="22"/>
      <c r="C11" s="22"/>
      <c r="D11" s="22"/>
      <c r="G11" s="24" t="s">
        <v>6</v>
      </c>
      <c r="H11" s="22"/>
      <c r="I11" s="22"/>
      <c r="J11" s="22"/>
      <c r="L11" s="24" t="s">
        <v>6</v>
      </c>
      <c r="M11" s="22"/>
      <c r="N11" s="22"/>
      <c r="O11" s="22"/>
      <c r="Q11" s="24" t="s">
        <v>6</v>
      </c>
      <c r="R11" s="27">
        <f t="shared" si="3"/>
        <v>1</v>
      </c>
      <c r="S11" s="24">
        <f t="shared" si="0"/>
        <v>0</v>
      </c>
      <c r="T11" s="24">
        <f t="shared" si="0"/>
        <v>0</v>
      </c>
      <c r="V11" s="24" t="s">
        <v>6</v>
      </c>
      <c r="W11" s="27">
        <f t="shared" si="4"/>
        <v>1</v>
      </c>
      <c r="X11" s="24">
        <f t="shared" si="1"/>
        <v>0</v>
      </c>
      <c r="Y11" s="24">
        <f t="shared" si="1"/>
        <v>0</v>
      </c>
      <c r="AA11" s="24" t="s">
        <v>6</v>
      </c>
      <c r="AB11" s="27">
        <f t="shared" si="5"/>
        <v>1</v>
      </c>
      <c r="AC11" s="24">
        <f t="shared" si="2"/>
        <v>0</v>
      </c>
      <c r="AD11" s="24">
        <f t="shared" si="2"/>
        <v>0</v>
      </c>
    </row>
    <row r="12" spans="1:30" s="17" customFormat="1">
      <c r="A12" s="24" t="s">
        <v>12</v>
      </c>
      <c r="B12" s="22"/>
      <c r="C12" s="22"/>
      <c r="D12" s="22"/>
      <c r="G12" s="24" t="s">
        <v>12</v>
      </c>
      <c r="H12" s="22"/>
      <c r="I12" s="22"/>
      <c r="J12" s="22"/>
      <c r="L12" s="24" t="s">
        <v>12</v>
      </c>
      <c r="M12" s="22"/>
      <c r="N12" s="22"/>
      <c r="O12" s="22"/>
      <c r="Q12" s="24" t="s">
        <v>12</v>
      </c>
      <c r="R12" s="27">
        <f t="shared" si="3"/>
        <v>1</v>
      </c>
      <c r="S12" s="24">
        <f t="shared" si="0"/>
        <v>0</v>
      </c>
      <c r="T12" s="24">
        <f t="shared" si="0"/>
        <v>0</v>
      </c>
      <c r="V12" s="24" t="s">
        <v>12</v>
      </c>
      <c r="W12" s="27">
        <f t="shared" si="4"/>
        <v>1</v>
      </c>
      <c r="X12" s="24">
        <f t="shared" si="1"/>
        <v>0</v>
      </c>
      <c r="Y12" s="24">
        <f t="shared" si="1"/>
        <v>0</v>
      </c>
      <c r="AA12" s="24" t="s">
        <v>12</v>
      </c>
      <c r="AB12" s="27">
        <f t="shared" si="5"/>
        <v>1</v>
      </c>
      <c r="AC12" s="24">
        <f t="shared" si="2"/>
        <v>0</v>
      </c>
      <c r="AD12" s="24">
        <f t="shared" si="2"/>
        <v>0</v>
      </c>
    </row>
    <row r="13" spans="1:30" s="17" customFormat="1">
      <c r="A13" s="24" t="s">
        <v>10</v>
      </c>
      <c r="B13" s="22"/>
      <c r="C13" s="22"/>
      <c r="D13" s="22"/>
      <c r="G13" s="24" t="s">
        <v>10</v>
      </c>
      <c r="H13" s="22"/>
      <c r="I13" s="22"/>
      <c r="J13" s="22"/>
      <c r="L13" s="24" t="s">
        <v>10</v>
      </c>
      <c r="M13" s="22"/>
      <c r="N13" s="22"/>
      <c r="O13" s="22"/>
      <c r="Q13" s="24" t="s">
        <v>10</v>
      </c>
      <c r="R13" s="27">
        <f t="shared" si="3"/>
        <v>1</v>
      </c>
      <c r="S13" s="24">
        <f t="shared" si="0"/>
        <v>0</v>
      </c>
      <c r="T13" s="24">
        <f t="shared" si="0"/>
        <v>0</v>
      </c>
      <c r="V13" s="24" t="s">
        <v>10</v>
      </c>
      <c r="W13" s="27">
        <f t="shared" si="4"/>
        <v>1</v>
      </c>
      <c r="X13" s="24">
        <f t="shared" si="1"/>
        <v>0</v>
      </c>
      <c r="Y13" s="24">
        <f t="shared" si="1"/>
        <v>0</v>
      </c>
      <c r="AA13" s="24" t="s">
        <v>10</v>
      </c>
      <c r="AB13" s="27">
        <f t="shared" si="5"/>
        <v>1</v>
      </c>
      <c r="AC13" s="24">
        <f t="shared" si="2"/>
        <v>0</v>
      </c>
      <c r="AD13" s="24">
        <f t="shared" si="2"/>
        <v>0</v>
      </c>
    </row>
    <row r="14" spans="1:30" s="17" customFormat="1"/>
    <row r="15" spans="1:30" s="17" customFormat="1">
      <c r="A15" s="24" t="s">
        <v>27</v>
      </c>
      <c r="B15" s="24" t="s">
        <v>3</v>
      </c>
      <c r="C15" s="24" t="s">
        <v>14</v>
      </c>
      <c r="D15" s="24" t="s">
        <v>4</v>
      </c>
      <c r="G15" s="24" t="s">
        <v>27</v>
      </c>
      <c r="H15" s="24" t="s">
        <v>3</v>
      </c>
      <c r="I15" s="24" t="s">
        <v>14</v>
      </c>
      <c r="J15" s="24" t="s">
        <v>4</v>
      </c>
      <c r="L15" s="24" t="s">
        <v>27</v>
      </c>
      <c r="M15" s="24" t="s">
        <v>3</v>
      </c>
      <c r="N15" s="24" t="s">
        <v>14</v>
      </c>
      <c r="O15" s="24" t="s">
        <v>4</v>
      </c>
      <c r="Q15" s="24" t="s">
        <v>27</v>
      </c>
      <c r="R15" s="24"/>
      <c r="S15" s="24"/>
      <c r="T15" s="24"/>
    </row>
    <row r="16" spans="1:30" s="17" customFormat="1">
      <c r="A16" s="24" t="s">
        <v>9</v>
      </c>
      <c r="B16" s="22"/>
      <c r="C16" s="22"/>
      <c r="D16" s="22"/>
      <c r="G16" s="24" t="s">
        <v>9</v>
      </c>
      <c r="H16" s="22"/>
      <c r="I16" s="22"/>
      <c r="J16" s="22"/>
      <c r="L16" s="24" t="s">
        <v>9</v>
      </c>
      <c r="M16" s="22"/>
      <c r="N16" s="22"/>
      <c r="O16" s="22"/>
      <c r="Q16" s="24" t="s">
        <v>9</v>
      </c>
      <c r="R16" s="27">
        <f>RANK(S16,S$16:S$23,0)+COUNTIFS(S$16:S$23,S16,T$16:T$23,"&gt;"&amp;T16)</f>
        <v>1</v>
      </c>
      <c r="S16" s="24">
        <f t="shared" ref="S16:T23" si="6">C16+I16+N16</f>
        <v>0</v>
      </c>
      <c r="T16" s="24">
        <f t="shared" si="6"/>
        <v>0</v>
      </c>
    </row>
    <row r="17" spans="1:25" s="17" customFormat="1">
      <c r="A17" s="24" t="s">
        <v>8</v>
      </c>
      <c r="B17" s="22"/>
      <c r="C17" s="22"/>
      <c r="D17" s="22"/>
      <c r="G17" s="24" t="s">
        <v>8</v>
      </c>
      <c r="H17" s="22"/>
      <c r="I17" s="22"/>
      <c r="J17" s="22"/>
      <c r="L17" s="24" t="s">
        <v>8</v>
      </c>
      <c r="M17" s="22"/>
      <c r="N17" s="22"/>
      <c r="O17" s="22"/>
      <c r="Q17" s="24" t="s">
        <v>8</v>
      </c>
      <c r="R17" s="27">
        <f t="shared" ref="R17:R23" si="7">RANK(S17,S$16:S$23,0)+COUNTIFS(S$16:S$23,S17,T$16:T$23,"&gt;"&amp;T17)</f>
        <v>1</v>
      </c>
      <c r="S17" s="24">
        <f t="shared" si="6"/>
        <v>0</v>
      </c>
      <c r="T17" s="24">
        <f t="shared" si="6"/>
        <v>0</v>
      </c>
    </row>
    <row r="18" spans="1:25" s="17" customFormat="1">
      <c r="A18" s="24" t="s">
        <v>7</v>
      </c>
      <c r="B18" s="22"/>
      <c r="C18" s="22"/>
      <c r="D18" s="22"/>
      <c r="G18" s="24" t="s">
        <v>7</v>
      </c>
      <c r="H18" s="22"/>
      <c r="I18" s="22"/>
      <c r="J18" s="22"/>
      <c r="L18" s="24" t="s">
        <v>7</v>
      </c>
      <c r="M18" s="22"/>
      <c r="N18" s="22"/>
      <c r="O18" s="22"/>
      <c r="Q18" s="24" t="s">
        <v>7</v>
      </c>
      <c r="R18" s="27">
        <f t="shared" si="7"/>
        <v>1</v>
      </c>
      <c r="S18" s="24">
        <f t="shared" si="6"/>
        <v>0</v>
      </c>
      <c r="T18" s="24">
        <f t="shared" si="6"/>
        <v>0</v>
      </c>
    </row>
    <row r="19" spans="1:25" s="17" customFormat="1">
      <c r="A19" s="24" t="s">
        <v>5</v>
      </c>
      <c r="B19" s="22"/>
      <c r="C19" s="22"/>
      <c r="D19" s="22"/>
      <c r="G19" s="24" t="s">
        <v>5</v>
      </c>
      <c r="H19" s="22"/>
      <c r="I19" s="22"/>
      <c r="J19" s="22"/>
      <c r="L19" s="24" t="s">
        <v>5</v>
      </c>
      <c r="M19" s="22"/>
      <c r="N19" s="22"/>
      <c r="O19" s="22"/>
      <c r="Q19" s="24" t="s">
        <v>5</v>
      </c>
      <c r="R19" s="27">
        <f t="shared" si="7"/>
        <v>1</v>
      </c>
      <c r="S19" s="24">
        <f t="shared" si="6"/>
        <v>0</v>
      </c>
      <c r="T19" s="24">
        <f t="shared" si="6"/>
        <v>0</v>
      </c>
    </row>
    <row r="20" spans="1:25" s="17" customFormat="1">
      <c r="A20" s="24" t="s">
        <v>11</v>
      </c>
      <c r="B20" s="22"/>
      <c r="C20" s="22"/>
      <c r="D20" s="22"/>
      <c r="G20" s="24" t="s">
        <v>11</v>
      </c>
      <c r="H20" s="22"/>
      <c r="I20" s="22"/>
      <c r="J20" s="22"/>
      <c r="L20" s="24" t="s">
        <v>11</v>
      </c>
      <c r="M20" s="22"/>
      <c r="N20" s="22"/>
      <c r="O20" s="22"/>
      <c r="Q20" s="24" t="s">
        <v>11</v>
      </c>
      <c r="R20" s="27">
        <f t="shared" si="7"/>
        <v>1</v>
      </c>
      <c r="S20" s="24">
        <f t="shared" si="6"/>
        <v>0</v>
      </c>
      <c r="T20" s="24">
        <f t="shared" si="6"/>
        <v>0</v>
      </c>
    </row>
    <row r="21" spans="1:25" s="17" customFormat="1">
      <c r="A21" s="24" t="s">
        <v>6</v>
      </c>
      <c r="B21" s="22"/>
      <c r="C21" s="22"/>
      <c r="D21" s="22"/>
      <c r="G21" s="24" t="s">
        <v>6</v>
      </c>
      <c r="H21" s="22"/>
      <c r="I21" s="22"/>
      <c r="J21" s="22"/>
      <c r="L21" s="24" t="s">
        <v>6</v>
      </c>
      <c r="M21" s="22"/>
      <c r="N21" s="22"/>
      <c r="O21" s="22"/>
      <c r="Q21" s="24" t="s">
        <v>6</v>
      </c>
      <c r="R21" s="27">
        <f t="shared" si="7"/>
        <v>1</v>
      </c>
      <c r="S21" s="24">
        <f t="shared" si="6"/>
        <v>0</v>
      </c>
      <c r="T21" s="24">
        <f t="shared" si="6"/>
        <v>0</v>
      </c>
    </row>
    <row r="22" spans="1:25" s="17" customFormat="1">
      <c r="A22" s="24" t="s">
        <v>12</v>
      </c>
      <c r="B22" s="22"/>
      <c r="C22" s="22"/>
      <c r="D22" s="22"/>
      <c r="G22" s="24" t="s">
        <v>12</v>
      </c>
      <c r="H22" s="22"/>
      <c r="I22" s="22"/>
      <c r="J22" s="22"/>
      <c r="L22" s="24" t="s">
        <v>12</v>
      </c>
      <c r="M22" s="22"/>
      <c r="N22" s="22"/>
      <c r="O22" s="22"/>
      <c r="Q22" s="24" t="s">
        <v>12</v>
      </c>
      <c r="R22" s="27">
        <f t="shared" si="7"/>
        <v>1</v>
      </c>
      <c r="S22" s="24">
        <f t="shared" si="6"/>
        <v>0</v>
      </c>
      <c r="T22" s="24">
        <f t="shared" si="6"/>
        <v>0</v>
      </c>
    </row>
    <row r="23" spans="1:25" s="17" customFormat="1">
      <c r="A23" s="24" t="s">
        <v>10</v>
      </c>
      <c r="B23" s="22"/>
      <c r="C23" s="22"/>
      <c r="D23" s="22"/>
      <c r="G23" s="24" t="s">
        <v>10</v>
      </c>
      <c r="H23" s="22"/>
      <c r="I23" s="22"/>
      <c r="J23" s="22"/>
      <c r="L23" s="24" t="s">
        <v>10</v>
      </c>
      <c r="M23" s="22"/>
      <c r="N23" s="22"/>
      <c r="O23" s="22"/>
      <c r="Q23" s="24" t="s">
        <v>10</v>
      </c>
      <c r="R23" s="27">
        <f t="shared" si="7"/>
        <v>1</v>
      </c>
      <c r="S23" s="24">
        <f t="shared" si="6"/>
        <v>0</v>
      </c>
      <c r="T23" s="24">
        <f t="shared" si="6"/>
        <v>0</v>
      </c>
    </row>
    <row r="24" spans="1:25" s="17" customFormat="1"/>
    <row r="25" spans="1:25" s="17" customFormat="1"/>
    <row r="26" spans="1:25" s="17" customFormat="1">
      <c r="A26" s="24" t="s">
        <v>28</v>
      </c>
      <c r="B26" s="24" t="s">
        <v>3</v>
      </c>
      <c r="C26" s="24" t="s">
        <v>14</v>
      </c>
      <c r="D26" s="24" t="s">
        <v>4</v>
      </c>
      <c r="G26" s="24" t="s">
        <v>28</v>
      </c>
      <c r="H26" s="24" t="s">
        <v>3</v>
      </c>
      <c r="I26" s="24" t="s">
        <v>14</v>
      </c>
      <c r="J26" s="24" t="s">
        <v>4</v>
      </c>
      <c r="L26" s="24" t="s">
        <v>28</v>
      </c>
      <c r="M26" s="24" t="s">
        <v>3</v>
      </c>
      <c r="N26" s="24" t="s">
        <v>14</v>
      </c>
      <c r="O26" s="24" t="s">
        <v>4</v>
      </c>
      <c r="Q26" s="24" t="s">
        <v>28</v>
      </c>
      <c r="R26" s="24"/>
      <c r="S26" s="24"/>
      <c r="T26" s="24"/>
      <c r="V26" s="24" t="s">
        <v>23</v>
      </c>
      <c r="W26" s="24"/>
      <c r="X26" s="24" t="s">
        <v>14</v>
      </c>
      <c r="Y26" s="24" t="s">
        <v>4</v>
      </c>
    </row>
    <row r="27" spans="1:25" s="17" customFormat="1">
      <c r="A27" s="24" t="s">
        <v>9</v>
      </c>
      <c r="B27" s="22"/>
      <c r="C27" s="22"/>
      <c r="D27" s="22"/>
      <c r="G27" s="24" t="s">
        <v>9</v>
      </c>
      <c r="H27" s="22"/>
      <c r="I27" s="22"/>
      <c r="J27" s="22"/>
      <c r="L27" s="24" t="s">
        <v>9</v>
      </c>
      <c r="M27" s="22"/>
      <c r="N27" s="22"/>
      <c r="O27" s="22"/>
      <c r="Q27" s="24" t="s">
        <v>9</v>
      </c>
      <c r="R27" s="27">
        <f>RANK(S27,S$27:S$34,0)+COUNTIFS(S$27:S$34,S27,T$27:T$34,"&gt;"&amp;T27)</f>
        <v>1</v>
      </c>
      <c r="S27" s="24">
        <f t="shared" ref="S27:T34" si="8">C27+I27+N27</f>
        <v>0</v>
      </c>
      <c r="T27" s="24">
        <f t="shared" si="8"/>
        <v>0</v>
      </c>
      <c r="V27" s="24" t="s">
        <v>9</v>
      </c>
      <c r="W27" s="27">
        <f>RANK(X27,X$27:X$34,0)+COUNTIFS(X$27:X$34,X27,Y$27:Y$34,"&gt;"&amp;Y27)</f>
        <v>1</v>
      </c>
      <c r="X27" s="24">
        <f t="shared" ref="X27:Y34" si="9">S27+S37</f>
        <v>0</v>
      </c>
      <c r="Y27" s="24">
        <f t="shared" si="9"/>
        <v>0</v>
      </c>
    </row>
    <row r="28" spans="1:25" s="17" customFormat="1">
      <c r="A28" s="24" t="s">
        <v>8</v>
      </c>
      <c r="B28" s="22"/>
      <c r="C28" s="22"/>
      <c r="D28" s="22"/>
      <c r="G28" s="24" t="s">
        <v>8</v>
      </c>
      <c r="H28" s="22"/>
      <c r="I28" s="22"/>
      <c r="J28" s="22"/>
      <c r="L28" s="24" t="s">
        <v>8</v>
      </c>
      <c r="M28" s="22"/>
      <c r="N28" s="22"/>
      <c r="O28" s="22"/>
      <c r="Q28" s="24" t="s">
        <v>8</v>
      </c>
      <c r="R28" s="27">
        <f t="shared" ref="R28:R34" si="10">RANK(S28,S$27:S$34,0)+COUNTIFS(S$27:S$34,S28,T$27:T$34,"&gt;"&amp;T28)</f>
        <v>1</v>
      </c>
      <c r="S28" s="24">
        <f t="shared" si="8"/>
        <v>0</v>
      </c>
      <c r="T28" s="24">
        <f t="shared" si="8"/>
        <v>0</v>
      </c>
      <c r="V28" s="24" t="s">
        <v>8</v>
      </c>
      <c r="W28" s="27">
        <f t="shared" ref="W28:W34" si="11">RANK(X28,X$27:X$34,0)+COUNTIFS(X$27:X$34,X28,Y$27:Y$34,"&gt;"&amp;Y28)</f>
        <v>1</v>
      </c>
      <c r="X28" s="24">
        <f t="shared" si="9"/>
        <v>0</v>
      </c>
      <c r="Y28" s="24">
        <f t="shared" si="9"/>
        <v>0</v>
      </c>
    </row>
    <row r="29" spans="1:25" s="17" customFormat="1">
      <c r="A29" s="24" t="s">
        <v>7</v>
      </c>
      <c r="B29" s="22"/>
      <c r="C29" s="22"/>
      <c r="D29" s="22"/>
      <c r="G29" s="24" t="s">
        <v>7</v>
      </c>
      <c r="H29" s="22"/>
      <c r="I29" s="22"/>
      <c r="J29" s="22"/>
      <c r="L29" s="24" t="s">
        <v>7</v>
      </c>
      <c r="M29" s="22"/>
      <c r="N29" s="22"/>
      <c r="O29" s="22"/>
      <c r="Q29" s="24" t="s">
        <v>7</v>
      </c>
      <c r="R29" s="27">
        <f t="shared" si="10"/>
        <v>1</v>
      </c>
      <c r="S29" s="24">
        <f t="shared" si="8"/>
        <v>0</v>
      </c>
      <c r="T29" s="24">
        <f t="shared" si="8"/>
        <v>0</v>
      </c>
      <c r="V29" s="24" t="s">
        <v>7</v>
      </c>
      <c r="W29" s="27">
        <f t="shared" si="11"/>
        <v>1</v>
      </c>
      <c r="X29" s="24">
        <f t="shared" si="9"/>
        <v>0</v>
      </c>
      <c r="Y29" s="24">
        <f t="shared" si="9"/>
        <v>0</v>
      </c>
    </row>
    <row r="30" spans="1:25" s="17" customFormat="1">
      <c r="A30" s="24" t="s">
        <v>5</v>
      </c>
      <c r="B30" s="22"/>
      <c r="C30" s="22"/>
      <c r="D30" s="22"/>
      <c r="G30" s="24" t="s">
        <v>5</v>
      </c>
      <c r="H30" s="22"/>
      <c r="I30" s="22"/>
      <c r="J30" s="22"/>
      <c r="L30" s="24" t="s">
        <v>5</v>
      </c>
      <c r="M30" s="22"/>
      <c r="N30" s="22"/>
      <c r="O30" s="22"/>
      <c r="Q30" s="24" t="s">
        <v>5</v>
      </c>
      <c r="R30" s="27">
        <f t="shared" si="10"/>
        <v>1</v>
      </c>
      <c r="S30" s="24">
        <f t="shared" si="8"/>
        <v>0</v>
      </c>
      <c r="T30" s="24">
        <f t="shared" si="8"/>
        <v>0</v>
      </c>
      <c r="V30" s="24" t="s">
        <v>5</v>
      </c>
      <c r="W30" s="27">
        <f t="shared" si="11"/>
        <v>1</v>
      </c>
      <c r="X30" s="24">
        <f t="shared" si="9"/>
        <v>0</v>
      </c>
      <c r="Y30" s="24">
        <f t="shared" si="9"/>
        <v>0</v>
      </c>
    </row>
    <row r="31" spans="1:25" s="17" customFormat="1">
      <c r="A31" s="24" t="s">
        <v>11</v>
      </c>
      <c r="B31" s="22"/>
      <c r="C31" s="22"/>
      <c r="D31" s="22"/>
      <c r="G31" s="24" t="s">
        <v>11</v>
      </c>
      <c r="H31" s="22"/>
      <c r="I31" s="22"/>
      <c r="J31" s="22"/>
      <c r="L31" s="24" t="s">
        <v>11</v>
      </c>
      <c r="M31" s="22"/>
      <c r="N31" s="22"/>
      <c r="O31" s="22"/>
      <c r="Q31" s="24" t="s">
        <v>11</v>
      </c>
      <c r="R31" s="27">
        <f t="shared" si="10"/>
        <v>1</v>
      </c>
      <c r="S31" s="24">
        <f t="shared" si="8"/>
        <v>0</v>
      </c>
      <c r="T31" s="24">
        <f t="shared" si="8"/>
        <v>0</v>
      </c>
      <c r="V31" s="24" t="s">
        <v>11</v>
      </c>
      <c r="W31" s="27">
        <f t="shared" si="11"/>
        <v>1</v>
      </c>
      <c r="X31" s="24">
        <f t="shared" si="9"/>
        <v>0</v>
      </c>
      <c r="Y31" s="24">
        <f t="shared" si="9"/>
        <v>0</v>
      </c>
    </row>
    <row r="32" spans="1:25" s="17" customFormat="1">
      <c r="A32" s="24" t="s">
        <v>6</v>
      </c>
      <c r="B32" s="22"/>
      <c r="C32" s="22"/>
      <c r="D32" s="22"/>
      <c r="G32" s="24" t="s">
        <v>6</v>
      </c>
      <c r="H32" s="22"/>
      <c r="I32" s="22"/>
      <c r="J32" s="22"/>
      <c r="L32" s="24" t="s">
        <v>6</v>
      </c>
      <c r="M32" s="22"/>
      <c r="N32" s="22"/>
      <c r="O32" s="22"/>
      <c r="Q32" s="24" t="s">
        <v>6</v>
      </c>
      <c r="R32" s="27">
        <f t="shared" si="10"/>
        <v>1</v>
      </c>
      <c r="S32" s="24">
        <f t="shared" si="8"/>
        <v>0</v>
      </c>
      <c r="T32" s="24">
        <f t="shared" si="8"/>
        <v>0</v>
      </c>
      <c r="V32" s="24" t="s">
        <v>6</v>
      </c>
      <c r="W32" s="27">
        <f t="shared" si="11"/>
        <v>1</v>
      </c>
      <c r="X32" s="24">
        <f t="shared" si="9"/>
        <v>0</v>
      </c>
      <c r="Y32" s="24">
        <f t="shared" si="9"/>
        <v>0</v>
      </c>
    </row>
    <row r="33" spans="1:25" s="17" customFormat="1">
      <c r="A33" s="24" t="s">
        <v>12</v>
      </c>
      <c r="B33" s="22"/>
      <c r="C33" s="22"/>
      <c r="D33" s="22"/>
      <c r="G33" s="24" t="s">
        <v>12</v>
      </c>
      <c r="H33" s="22"/>
      <c r="I33" s="22"/>
      <c r="J33" s="22"/>
      <c r="L33" s="24" t="s">
        <v>12</v>
      </c>
      <c r="M33" s="22"/>
      <c r="N33" s="22"/>
      <c r="O33" s="22"/>
      <c r="Q33" s="24" t="s">
        <v>12</v>
      </c>
      <c r="R33" s="27">
        <f t="shared" si="10"/>
        <v>1</v>
      </c>
      <c r="S33" s="24">
        <f t="shared" si="8"/>
        <v>0</v>
      </c>
      <c r="T33" s="24">
        <f t="shared" si="8"/>
        <v>0</v>
      </c>
      <c r="V33" s="24" t="s">
        <v>12</v>
      </c>
      <c r="W33" s="27">
        <f t="shared" si="11"/>
        <v>1</v>
      </c>
      <c r="X33" s="24">
        <f t="shared" si="9"/>
        <v>0</v>
      </c>
      <c r="Y33" s="24">
        <f t="shared" si="9"/>
        <v>0</v>
      </c>
    </row>
    <row r="34" spans="1:25" s="17" customFormat="1">
      <c r="A34" s="24" t="s">
        <v>10</v>
      </c>
      <c r="B34" s="22"/>
      <c r="C34" s="22"/>
      <c r="D34" s="22"/>
      <c r="G34" s="24" t="s">
        <v>10</v>
      </c>
      <c r="H34" s="22"/>
      <c r="I34" s="22"/>
      <c r="J34" s="22"/>
      <c r="L34" s="24" t="s">
        <v>10</v>
      </c>
      <c r="M34" s="22"/>
      <c r="N34" s="22"/>
      <c r="O34" s="22"/>
      <c r="Q34" s="24" t="s">
        <v>10</v>
      </c>
      <c r="R34" s="27">
        <f t="shared" si="10"/>
        <v>1</v>
      </c>
      <c r="S34" s="24">
        <f t="shared" si="8"/>
        <v>0</v>
      </c>
      <c r="T34" s="24">
        <f t="shared" si="8"/>
        <v>0</v>
      </c>
      <c r="V34" s="24" t="s">
        <v>10</v>
      </c>
      <c r="W34" s="27">
        <f t="shared" si="11"/>
        <v>1</v>
      </c>
      <c r="X34" s="24">
        <f t="shared" si="9"/>
        <v>0</v>
      </c>
      <c r="Y34" s="24">
        <f t="shared" si="9"/>
        <v>0</v>
      </c>
    </row>
    <row r="35" spans="1:25" s="17" customFormat="1"/>
    <row r="36" spans="1:25" s="17" customFormat="1">
      <c r="A36" s="24" t="s">
        <v>29</v>
      </c>
      <c r="B36" s="24" t="s">
        <v>3</v>
      </c>
      <c r="C36" s="24" t="s">
        <v>14</v>
      </c>
      <c r="D36" s="24" t="s">
        <v>4</v>
      </c>
      <c r="G36" s="24" t="s">
        <v>29</v>
      </c>
      <c r="H36" s="24" t="s">
        <v>3</v>
      </c>
      <c r="I36" s="24" t="s">
        <v>14</v>
      </c>
      <c r="J36" s="24" t="s">
        <v>4</v>
      </c>
      <c r="L36" s="24" t="s">
        <v>29</v>
      </c>
      <c r="M36" s="24" t="s">
        <v>3</v>
      </c>
      <c r="N36" s="24" t="s">
        <v>14</v>
      </c>
      <c r="O36" s="24" t="s">
        <v>4</v>
      </c>
      <c r="Q36" s="24" t="s">
        <v>29</v>
      </c>
      <c r="R36" s="24"/>
      <c r="S36" s="24"/>
      <c r="T36" s="24"/>
    </row>
    <row r="37" spans="1:25" s="17" customFormat="1">
      <c r="A37" s="24" t="s">
        <v>9</v>
      </c>
      <c r="B37" s="22"/>
      <c r="C37" s="22"/>
      <c r="D37" s="22"/>
      <c r="G37" s="24" t="s">
        <v>9</v>
      </c>
      <c r="H37" s="22"/>
      <c r="I37" s="22"/>
      <c r="J37" s="22"/>
      <c r="L37" s="24" t="s">
        <v>9</v>
      </c>
      <c r="M37" s="22"/>
      <c r="N37" s="22"/>
      <c r="O37" s="22"/>
      <c r="Q37" s="24" t="s">
        <v>9</v>
      </c>
      <c r="R37" s="27">
        <f>RANK(S37,S$37:S$44,0)+COUNTIFS(S$37:S$44,S37,T$37:T$44,"&gt;"&amp;T37)</f>
        <v>1</v>
      </c>
      <c r="S37" s="24">
        <f t="shared" ref="S37:T44" si="12">C37+I37+N37</f>
        <v>0</v>
      </c>
      <c r="T37" s="24">
        <f t="shared" si="12"/>
        <v>0</v>
      </c>
    </row>
    <row r="38" spans="1:25" s="17" customFormat="1">
      <c r="A38" s="24" t="s">
        <v>8</v>
      </c>
      <c r="B38" s="22"/>
      <c r="C38" s="22"/>
      <c r="D38" s="22"/>
      <c r="G38" s="24" t="s">
        <v>8</v>
      </c>
      <c r="H38" s="22"/>
      <c r="I38" s="22"/>
      <c r="J38" s="22"/>
      <c r="L38" s="24" t="s">
        <v>8</v>
      </c>
      <c r="M38" s="22"/>
      <c r="N38" s="22"/>
      <c r="O38" s="22"/>
      <c r="Q38" s="24" t="s">
        <v>8</v>
      </c>
      <c r="R38" s="27">
        <f t="shared" ref="R38:R44" si="13">RANK(S38,S$37:S$44,0)+COUNTIFS(S$37:S$44,S38,T$37:T$44,"&gt;"&amp;T38)</f>
        <v>1</v>
      </c>
      <c r="S38" s="24">
        <f t="shared" si="12"/>
        <v>0</v>
      </c>
      <c r="T38" s="24">
        <f t="shared" si="12"/>
        <v>0</v>
      </c>
      <c r="V38" s="23"/>
    </row>
    <row r="39" spans="1:25" s="17" customFormat="1">
      <c r="A39" s="24" t="s">
        <v>7</v>
      </c>
      <c r="B39" s="22"/>
      <c r="C39" s="22"/>
      <c r="D39" s="22"/>
      <c r="G39" s="24" t="s">
        <v>7</v>
      </c>
      <c r="H39" s="22"/>
      <c r="I39" s="22"/>
      <c r="J39" s="22"/>
      <c r="L39" s="24" t="s">
        <v>7</v>
      </c>
      <c r="M39" s="22"/>
      <c r="N39" s="22"/>
      <c r="O39" s="22"/>
      <c r="Q39" s="24" t="s">
        <v>7</v>
      </c>
      <c r="R39" s="27">
        <f t="shared" si="13"/>
        <v>1</v>
      </c>
      <c r="S39" s="24">
        <f t="shared" si="12"/>
        <v>0</v>
      </c>
      <c r="T39" s="24">
        <f t="shared" si="12"/>
        <v>0</v>
      </c>
    </row>
    <row r="40" spans="1:25" s="17" customFormat="1">
      <c r="A40" s="24" t="s">
        <v>5</v>
      </c>
      <c r="B40" s="22"/>
      <c r="C40" s="22"/>
      <c r="D40" s="22"/>
      <c r="G40" s="24" t="s">
        <v>5</v>
      </c>
      <c r="H40" s="22"/>
      <c r="I40" s="22"/>
      <c r="J40" s="22"/>
      <c r="L40" s="24" t="s">
        <v>5</v>
      </c>
      <c r="M40" s="22"/>
      <c r="N40" s="22"/>
      <c r="O40" s="22"/>
      <c r="Q40" s="24" t="s">
        <v>5</v>
      </c>
      <c r="R40" s="27">
        <f t="shared" si="13"/>
        <v>1</v>
      </c>
      <c r="S40" s="24">
        <f t="shared" si="12"/>
        <v>0</v>
      </c>
      <c r="T40" s="24">
        <f t="shared" si="12"/>
        <v>0</v>
      </c>
    </row>
    <row r="41" spans="1:25" s="17" customFormat="1">
      <c r="A41" s="24" t="s">
        <v>11</v>
      </c>
      <c r="B41" s="22"/>
      <c r="C41" s="22"/>
      <c r="D41" s="22"/>
      <c r="G41" s="24" t="s">
        <v>11</v>
      </c>
      <c r="H41" s="22"/>
      <c r="I41" s="22"/>
      <c r="J41" s="22"/>
      <c r="L41" s="24" t="s">
        <v>11</v>
      </c>
      <c r="M41" s="22"/>
      <c r="N41" s="22"/>
      <c r="O41" s="22"/>
      <c r="Q41" s="24" t="s">
        <v>11</v>
      </c>
      <c r="R41" s="27">
        <f t="shared" si="13"/>
        <v>1</v>
      </c>
      <c r="S41" s="24">
        <f t="shared" si="12"/>
        <v>0</v>
      </c>
      <c r="T41" s="24">
        <f t="shared" si="12"/>
        <v>0</v>
      </c>
    </row>
    <row r="42" spans="1:25" s="17" customFormat="1">
      <c r="A42" s="24" t="s">
        <v>6</v>
      </c>
      <c r="B42" s="22"/>
      <c r="C42" s="22"/>
      <c r="D42" s="22"/>
      <c r="G42" s="24" t="s">
        <v>6</v>
      </c>
      <c r="H42" s="22"/>
      <c r="I42" s="22"/>
      <c r="J42" s="22"/>
      <c r="L42" s="24" t="s">
        <v>6</v>
      </c>
      <c r="M42" s="22"/>
      <c r="N42" s="22"/>
      <c r="O42" s="22"/>
      <c r="Q42" s="24" t="s">
        <v>6</v>
      </c>
      <c r="R42" s="27">
        <f t="shared" si="13"/>
        <v>1</v>
      </c>
      <c r="S42" s="24">
        <f t="shared" si="12"/>
        <v>0</v>
      </c>
      <c r="T42" s="24">
        <f t="shared" si="12"/>
        <v>0</v>
      </c>
    </row>
    <row r="43" spans="1:25" s="17" customFormat="1">
      <c r="A43" s="24" t="s">
        <v>12</v>
      </c>
      <c r="B43" s="22"/>
      <c r="C43" s="22"/>
      <c r="D43" s="22"/>
      <c r="G43" s="24" t="s">
        <v>12</v>
      </c>
      <c r="H43" s="22"/>
      <c r="I43" s="22"/>
      <c r="J43" s="22"/>
      <c r="L43" s="24" t="s">
        <v>12</v>
      </c>
      <c r="M43" s="22"/>
      <c r="N43" s="22"/>
      <c r="O43" s="22"/>
      <c r="Q43" s="24" t="s">
        <v>12</v>
      </c>
      <c r="R43" s="27">
        <f t="shared" si="13"/>
        <v>1</v>
      </c>
      <c r="S43" s="24">
        <f t="shared" si="12"/>
        <v>0</v>
      </c>
      <c r="T43" s="24">
        <f t="shared" si="12"/>
        <v>0</v>
      </c>
    </row>
    <row r="44" spans="1:25" s="17" customFormat="1">
      <c r="A44" s="24" t="s">
        <v>10</v>
      </c>
      <c r="B44" s="22"/>
      <c r="C44" s="22"/>
      <c r="D44" s="22"/>
      <c r="E44" s="17" t="s">
        <v>13</v>
      </c>
      <c r="G44" s="24" t="s">
        <v>10</v>
      </c>
      <c r="H44" s="22"/>
      <c r="I44" s="22"/>
      <c r="J44" s="22"/>
      <c r="L44" s="24" t="s">
        <v>10</v>
      </c>
      <c r="M44" s="22"/>
      <c r="N44" s="22"/>
      <c r="O44" s="22"/>
      <c r="Q44" s="24" t="s">
        <v>10</v>
      </c>
      <c r="R44" s="27">
        <f t="shared" si="13"/>
        <v>1</v>
      </c>
      <c r="S44" s="24">
        <f t="shared" si="12"/>
        <v>0</v>
      </c>
      <c r="T44" s="24">
        <f t="shared" si="12"/>
        <v>0</v>
      </c>
    </row>
  </sheetData>
  <sortState xmlns:xlrd2="http://schemas.microsoft.com/office/spreadsheetml/2017/richdata2" ref="L37:N44">
    <sortCondition ref="L37:L44"/>
  </sortState>
  <conditionalFormatting sqref="R6:R13">
    <cfRule type="duplicateValues" dxfId="6" priority="14"/>
  </conditionalFormatting>
  <conditionalFormatting sqref="R16:R23">
    <cfRule type="duplicateValues" dxfId="5" priority="6"/>
  </conditionalFormatting>
  <conditionalFormatting sqref="R27:R34">
    <cfRule type="duplicateValues" dxfId="4" priority="5"/>
  </conditionalFormatting>
  <conditionalFormatting sqref="R37:R44">
    <cfRule type="duplicateValues" dxfId="3" priority="4"/>
  </conditionalFormatting>
  <conditionalFormatting sqref="W6:W13">
    <cfRule type="duplicateValues" dxfId="2" priority="3"/>
  </conditionalFormatting>
  <conditionalFormatting sqref="W27:W34">
    <cfRule type="duplicateValues" dxfId="1" priority="2"/>
  </conditionalFormatting>
  <conditionalFormatting sqref="AB6:AB1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 Positions</vt:lpstr>
      <vt:lpstr>Working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Myles Fleming</dc:creator>
  <cp:lastModifiedBy>Myles Fleming</cp:lastModifiedBy>
  <dcterms:created xsi:type="dcterms:W3CDTF">2024-09-08T18:39:53Z</dcterms:created>
  <dcterms:modified xsi:type="dcterms:W3CDTF">2026-03-14T20:59:25Z</dcterms:modified>
</cp:coreProperties>
</file>